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A06D273E-8467-4977-907D-EC7A99A7AC7A}" xr6:coauthVersionLast="47" xr6:coauthVersionMax="47" xr10:uidLastSave="{00000000-0000-0000-0000-000000000000}"/>
  <bookViews>
    <workbookView xWindow="1152" yWindow="864" windowWidth="17748" windowHeight="1209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5" l="1"/>
  <c r="A34" i="4"/>
  <c r="A61" i="2"/>
  <c r="A69" i="1"/>
  <c r="N40" i="2" l="1"/>
  <c r="N42" i="2"/>
  <c r="J32" i="2"/>
  <c r="N32" i="2" s="1"/>
  <c r="J33" i="2"/>
  <c r="N33" i="2" s="1"/>
  <c r="J34" i="2"/>
  <c r="N34" i="2" s="1"/>
  <c r="J35" i="2"/>
  <c r="N35" i="2" s="1"/>
  <c r="J36" i="2"/>
  <c r="N36" i="2" s="1"/>
  <c r="J37" i="2"/>
  <c r="N37" i="2" s="1"/>
  <c r="J38" i="2"/>
  <c r="N38" i="2" s="1"/>
  <c r="J39" i="2"/>
  <c r="N39" i="2" s="1"/>
  <c r="J40" i="2"/>
  <c r="J41" i="2"/>
  <c r="N41" i="2" s="1"/>
  <c r="J42" i="2"/>
  <c r="G32" i="2"/>
  <c r="G33" i="2"/>
  <c r="G34" i="2"/>
  <c r="G35" i="2"/>
  <c r="G36" i="2"/>
  <c r="G37" i="2"/>
  <c r="G38" i="2"/>
  <c r="G39" i="2"/>
  <c r="G40" i="2"/>
  <c r="G41" i="2"/>
  <c r="G42" i="2"/>
  <c r="E34" i="1"/>
  <c r="K34" i="1" s="1"/>
  <c r="E35" i="1"/>
  <c r="K35" i="1" s="1"/>
  <c r="E36" i="1"/>
  <c r="K36" i="1" s="1"/>
  <c r="E37" i="1"/>
  <c r="K37" i="1" s="1"/>
  <c r="E38" i="1"/>
  <c r="K38" i="1" s="1"/>
  <c r="E39" i="1"/>
  <c r="K39" i="1" s="1"/>
  <c r="E46" i="1"/>
  <c r="K46" i="1" s="1"/>
  <c r="E47" i="1"/>
  <c r="K47" i="1" s="1"/>
  <c r="E51" i="1"/>
  <c r="K51" i="1" s="1"/>
  <c r="E52" i="1"/>
  <c r="K52"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G24" i="2"/>
  <c r="G25" i="2"/>
  <c r="G26" i="2"/>
  <c r="G27" i="2"/>
  <c r="G28" i="2"/>
  <c r="G29" i="2"/>
  <c r="G30" i="2"/>
  <c r="G31" i="2"/>
  <c r="G43" i="2"/>
  <c r="G44" i="2"/>
  <c r="G45" i="2"/>
  <c r="G46" i="2"/>
  <c r="G47" i="2"/>
  <c r="G48" i="2"/>
  <c r="G49" i="2"/>
  <c r="G23" i="2"/>
  <c r="E29" i="1" l="1"/>
  <c r="K29" i="1" s="1"/>
  <c r="E30" i="1"/>
  <c r="K30" i="1" s="1"/>
  <c r="E31" i="1"/>
  <c r="K31" i="1" s="1"/>
  <c r="J20" i="2" l="1"/>
  <c r="J21" i="2"/>
  <c r="J22" i="2"/>
  <c r="J23" i="2"/>
  <c r="J19" i="2"/>
  <c r="G20" i="2"/>
  <c r="G21" i="2"/>
  <c r="G22" i="2"/>
  <c r="G19" i="2"/>
  <c r="E37" i="5" l="1"/>
  <c r="G37" i="5" s="1"/>
  <c r="H37" i="5" s="1"/>
  <c r="C37" i="5"/>
  <c r="G36" i="5"/>
  <c r="H36" i="5" s="1"/>
  <c r="F36" i="5"/>
  <c r="D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K5" i="4" l="1"/>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2" i="2"/>
  <c r="C8" i="4"/>
  <c r="C8" i="2"/>
  <c r="D8" i="1"/>
  <c r="G50"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3" i="1"/>
  <c r="E18" i="3" s="1"/>
  <c r="G53" i="1"/>
  <c r="F18" i="3" s="1"/>
  <c r="H53" i="1"/>
  <c r="G18" i="3" s="1"/>
  <c r="I53" i="1"/>
  <c r="H18" i="3" s="1"/>
  <c r="J53" i="1"/>
  <c r="I18" i="3" s="1"/>
  <c r="E55" i="1"/>
  <c r="K55" i="1" s="1"/>
  <c r="E56" i="1"/>
  <c r="K56" i="1" s="1"/>
  <c r="E57" i="1"/>
  <c r="K57" i="1" s="1"/>
  <c r="F58" i="1"/>
  <c r="E19" i="3" s="1"/>
  <c r="G58" i="1"/>
  <c r="F19" i="3" s="1"/>
  <c r="H58" i="1"/>
  <c r="G19" i="3" s="1"/>
  <c r="I58" i="1"/>
  <c r="H19" i="3" s="1"/>
  <c r="J58" i="1"/>
  <c r="I19" i="3" s="1"/>
  <c r="E60" i="1"/>
  <c r="K60" i="1" s="1"/>
  <c r="E61" i="1"/>
  <c r="K61" i="1" s="1"/>
  <c r="F62" i="1"/>
  <c r="E20" i="3" s="1"/>
  <c r="G62" i="1"/>
  <c r="F20" i="3" s="1"/>
  <c r="H62" i="1"/>
  <c r="G20" i="3" s="1"/>
  <c r="I62" i="1"/>
  <c r="H20" i="3" s="1"/>
  <c r="J62" i="1"/>
  <c r="I20" i="3" s="1"/>
  <c r="E64" i="1"/>
  <c r="K64" i="1" s="1"/>
  <c r="E65" i="1"/>
  <c r="F66" i="1"/>
  <c r="E21" i="3" s="1"/>
  <c r="G66" i="1"/>
  <c r="F21" i="3" s="1"/>
  <c r="H66" i="1"/>
  <c r="G21" i="3" s="1"/>
  <c r="I66" i="1"/>
  <c r="H21" i="3" s="1"/>
  <c r="J66"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K60" i="2" s="1"/>
  <c r="L59" i="2"/>
  <c r="M59" i="2"/>
  <c r="J19" i="1" s="1"/>
  <c r="D21" i="4"/>
  <c r="E21" i="4" s="1"/>
  <c r="F21" i="4" s="1"/>
  <c r="D27" i="3"/>
  <c r="L25" i="4"/>
  <c r="L26" i="4"/>
  <c r="L32" i="4" s="1"/>
  <c r="L27" i="4"/>
  <c r="L28" i="4"/>
  <c r="L29" i="4"/>
  <c r="L30" i="4"/>
  <c r="L31" i="4"/>
  <c r="C27" i="3"/>
  <c r="C28" i="3" s="1"/>
  <c r="D28" i="3" s="1"/>
  <c r="E27" i="3"/>
  <c r="F27" i="3"/>
  <c r="H27" i="3"/>
  <c r="I27" i="3"/>
  <c r="J27" i="3"/>
  <c r="K27" i="3"/>
  <c r="F52" i="2" l="1"/>
  <c r="L60" i="2"/>
  <c r="E66" i="1"/>
  <c r="D21" i="3" s="1"/>
  <c r="H22" i="3"/>
  <c r="J20" i="1"/>
  <c r="J67" i="1" s="1"/>
  <c r="K62" i="1"/>
  <c r="J20" i="3" s="1"/>
  <c r="E19" i="1"/>
  <c r="K19" i="1" s="1"/>
  <c r="F20" i="1"/>
  <c r="E15" i="3" s="1"/>
  <c r="E22" i="3" s="1"/>
  <c r="K65" i="1"/>
  <c r="K66" i="1" s="1"/>
  <c r="J21" i="3" s="1"/>
  <c r="K31" i="3"/>
  <c r="H67" i="1"/>
  <c r="E53" i="1"/>
  <c r="D18" i="3" s="1"/>
  <c r="I67" i="1"/>
  <c r="G21" i="4"/>
  <c r="H21" i="4" s="1"/>
  <c r="I21" i="4" s="1"/>
  <c r="J21" i="4" s="1"/>
  <c r="K21" i="4" s="1"/>
  <c r="L21" i="4" s="1"/>
  <c r="D33" i="4" s="1"/>
  <c r="E33" i="4" s="1"/>
  <c r="F33" i="4" s="1"/>
  <c r="G22" i="3"/>
  <c r="E48" i="1"/>
  <c r="D17" i="3" s="1"/>
  <c r="K48" i="1"/>
  <c r="J17" i="3" s="1"/>
  <c r="H60" i="2"/>
  <c r="E18" i="1"/>
  <c r="K18" i="1" s="1"/>
  <c r="K20" i="1" s="1"/>
  <c r="J15" i="3" s="1"/>
  <c r="G20" i="1"/>
  <c r="F15" i="3" s="1"/>
  <c r="F22" i="3" s="1"/>
  <c r="I60" i="2"/>
  <c r="J50" i="2"/>
  <c r="I15" i="3"/>
  <c r="I22" i="3" s="1"/>
  <c r="M60" i="2"/>
  <c r="E62" i="1"/>
  <c r="D20" i="3" s="1"/>
  <c r="K58" i="1"/>
  <c r="J19" i="3" s="1"/>
  <c r="E58" i="1"/>
  <c r="D19" i="3" s="1"/>
  <c r="K53" i="1"/>
  <c r="J18" i="3" s="1"/>
  <c r="E42" i="1"/>
  <c r="D16" i="3" s="1"/>
  <c r="K22" i="1"/>
  <c r="K42" i="1" s="1"/>
  <c r="J16" i="3" s="1"/>
  <c r="E28" i="3"/>
  <c r="F28" i="3" s="1"/>
  <c r="G28" i="3" s="1"/>
  <c r="H28" i="3" s="1"/>
  <c r="I28" i="3" s="1"/>
  <c r="J28" i="3" s="1"/>
  <c r="K28" i="3" s="1"/>
  <c r="C32" i="3" s="1"/>
  <c r="D32" i="3" s="1"/>
  <c r="E32" i="3" s="1"/>
  <c r="N50" i="2"/>
  <c r="F58" i="2"/>
  <c r="F54" i="2"/>
  <c r="F57" i="2"/>
  <c r="F53" i="2"/>
  <c r="F55" i="2"/>
  <c r="F56" i="2"/>
  <c r="G59" i="2"/>
  <c r="G60" i="2" s="1"/>
  <c r="N52" i="2"/>
  <c r="N59" i="2" s="1"/>
  <c r="F67" i="1" l="1"/>
  <c r="F59" i="2"/>
  <c r="E20" i="1"/>
  <c r="D15" i="3" s="1"/>
  <c r="D22" i="3" s="1"/>
  <c r="G67" i="1"/>
  <c r="J22" i="3"/>
  <c r="K67" i="1"/>
  <c r="N60" i="2"/>
  <c r="E67" i="1" l="1"/>
  <c r="F68" i="1" s="1"/>
  <c r="G68" i="1" l="1"/>
  <c r="E68"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<sst xmlns="http://schemas.openxmlformats.org/spreadsheetml/2006/main" count="294" uniqueCount="169">
  <si>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</si>
  <si>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</si>
  <si>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</si>
  <si>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</si>
  <si>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</si>
  <si>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</si>
  <si>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</si>
  <si>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</si>
  <si>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</si>
  <si>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</si>
  <si>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</si>
  <si>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</si>
  <si>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</si>
  <si>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</si>
  <si>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</si>
  <si>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</si>
  <si>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</si>
  <si>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</si>
  <si>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</si>
  <si>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</si>
  <si>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</si>
  <si>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</si>
  <si>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</si>
  <si>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</si>
  <si>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</si>
  <si>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</si>
  <si>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</si>
  <si>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</si>
  <si>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</si>
  <si>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</si>
  <si>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</si>
  <si>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</si>
  <si>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</si>
  <si>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</si>
  <si>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</si>
  <si>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</si>
  <si>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</si>
  <si>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</si>
  <si>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</si>
  <si>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</si>
  <si>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</si>
  <si>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</si>
  <si>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</si>
  <si>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</si>
  <si>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</si>
  <si>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</si>
  <si>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</si>
  <si>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</si>
  <si>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</si>
  <si>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</si>
  <si>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</si>
  <si>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</si>
  <si>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</si>
  <si>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</si>
  <si>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</si>
  <si>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</si>
  <si>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</si>
  <si>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</si>
  <si>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</si>
  <si>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</si>
  <si>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</si>
  <si>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</si>
  <si>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</si>
  <si>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</si>
  <si>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</si>
  <si>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</si>
  <si>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</si>
  <si>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</si>
  <si>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</si>
  <si>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</si>
  <si>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</si>
  <si>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</si>
  <si>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</si>
  <si>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</si>
  <si>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</si>
  <si>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</si>
  <si>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</si>
  <si>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</si>
  <si>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</si>
  <si>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</si>
  <si>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</si>
  <si>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</si>
  <si>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</si>
  <si>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</si>
  <si>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</si>
  <si>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</si>
  <si>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</si>
  <si>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</si>
  <si>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</si>
  <si>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</si>
  <si>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</si>
  <si>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</si>
  <si>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</si>
  <si>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</si>
  <si>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</si>
  <si>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</si>
  <si>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</si>
  <si>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</si>
  <si>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</si>
  <si>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</si>
  <si>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</si>
  <si>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</si>
  <si>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</si>
  <si>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</si>
  <si>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</si>
  <si>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</si>
  <si>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</si>
  <si>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</si>
  <si>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</si>
  <si>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</si>
  <si>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</si>
  <si>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</si>
  <si>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</si>
  <si>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</si>
  <si>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</si>
  <si>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</si>
  <si>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</si>
  <si>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</si>
  <si>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</si>
  <si>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</si>
  <si>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</si>
  <si>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</si>
  <si>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</si>
  <si>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</si>
  <si>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</si>
  <si>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</si>
  <si>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</si>
  <si>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</si>
  <si>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</si>
  <si>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</si>
  <si>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</si>
  <si>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</si>
  <si>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</si>
  <si>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</si>
  <si>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</si>
  <si>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</si>
  <si>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</si>
  <si>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</si>
  <si>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</si>
  <si>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</si>
  <si>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</si>
  <si>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</si>
  <si>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</si>
  <si>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</si>
  <si>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</si>
  <si>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</si>
  <si>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</si>
  <si>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</si>
  <si>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</si>
  <si>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</si>
  <si>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</si>
  <si>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</si>
  <si>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</si>
  <si>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</si>
  <si>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</si>
  <si>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</si>
  <si>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</si>
  <si>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</si>
  <si>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(General Fund)</t>
  </si>
  <si>
    <t>Breakdown  (General Fund)</t>
  </si>
  <si>
    <t>City General Fund</t>
  </si>
  <si>
    <t>BUDGET - STANDARD, Budget Summary  (Rev. June 2021), City of Los Angeles, Economic and Workforce Development Department</t>
  </si>
  <si>
    <r>
      <t xml:space="preserve">Instructions:  </t>
    </r>
    <r>
      <rPr>
        <sz val="10"/>
        <rFont val="Arial"/>
        <family val="2"/>
      </rPr>
      <t xml:space="preserve">Please provide information requested for each line item reflected within your proposed PY 21-22 LA RISE General Fund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General Fund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21-22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LA RISE General Fund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</si>
  <si>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NARRATIVE EXPLANATION OF PROPOSED 21-22 FUNDING LEVEL</t>
  </si>
  <si>
    <t>7/1/2021-6/30/2022</t>
  </si>
  <si>
    <t>Proposed Budget Mod</t>
  </si>
  <si>
    <t>LA:RISE  Contractor:</t>
  </si>
  <si>
    <t>LA:RISE 7.0</t>
  </si>
  <si>
    <t xml:space="preserve"> 21-22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</si>
</sst>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3">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44" fontId="0" fillId="0" borderId="0" xfId="3" applyFont="1" applyFill="1" applyAlignment="1" applyProtection="1">
      <alignment horizontal="right" vertic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9" borderId="9" xfId="2" applyFont="1" applyFill="1" applyBorder="1" applyAlignment="1" applyProtection="1">
      <alignment horizontal="center" vertical="center" wrapText="1"/>
    </xf>
    <xf numFmtId="0" fontId="20" fillId="9" borderId="14" xfId="2" applyFill="1" applyBorder="1" applyAlignment="1" applyProtection="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25" fillId="9" borderId="9" xfId="3" applyFont="1" applyFill="1" applyBorder="1" applyAlignment="1" applyProtection="1">
      <alignment horizontal="center" vertical="center" wrapText="1"/>
    </xf>
    <xf numFmtId="0" fontId="29" fillId="9" borderId="14" xfId="2" applyFont="1" applyFill="1" applyBorder="1" applyAlignment="1" applyProtection="1">
      <alignment horizontal="center" vertical="center"/>
    </xf>
    <xf numFmtId="9" fontId="25" fillId="9"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12" sqref="A12:C12"/>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2" t="s">
        <v>47</v>
      </c>
      <c r="B1" s="203"/>
      <c r="C1" s="203"/>
      <c r="D1" s="203"/>
      <c r="E1" s="203"/>
      <c r="F1" s="203"/>
      <c r="G1" s="203"/>
      <c r="H1" s="203"/>
      <c r="I1" s="203"/>
      <c r="J1" s="203"/>
      <c r="K1" s="204"/>
    </row>
    <row r="2" spans="1:11" ht="24.9" customHeight="1" x14ac:dyDescent="0.45">
      <c r="A2" s="205" t="s">
        <v>121</v>
      </c>
      <c r="B2" s="206"/>
      <c r="C2" s="206"/>
      <c r="D2" s="206"/>
      <c r="E2" s="206"/>
      <c r="F2" s="206"/>
      <c r="G2" s="206"/>
      <c r="H2" s="206"/>
      <c r="I2" s="206"/>
      <c r="J2" s="206"/>
      <c r="K2" s="207"/>
    </row>
    <row r="3" spans="1:11" ht="30" customHeight="1" x14ac:dyDescent="0.45">
      <c r="A3" s="71" t="s">
        <v>4</v>
      </c>
      <c r="B3" s="220"/>
      <c r="C3" s="220"/>
      <c r="D3" s="220"/>
      <c r="E3" s="220"/>
      <c r="F3" s="220"/>
      <c r="G3" s="72"/>
      <c r="H3" s="73"/>
      <c r="I3" s="73"/>
      <c r="J3" s="74"/>
      <c r="K3" s="75"/>
    </row>
    <row r="4" spans="1:11" ht="21" customHeight="1" x14ac:dyDescent="0.45">
      <c r="A4" s="76" t="s">
        <v>6</v>
      </c>
      <c r="B4" s="222"/>
      <c r="C4" s="222"/>
      <c r="D4" s="77"/>
      <c r="E4" s="78"/>
      <c r="F4" s="78"/>
      <c r="G4" s="79"/>
      <c r="H4" s="8"/>
      <c r="I4" s="79" t="s">
        <v>86</v>
      </c>
      <c r="J4" s="80"/>
      <c r="K4" s="81"/>
    </row>
    <row r="5" spans="1:11" ht="21" customHeight="1" x14ac:dyDescent="0.45">
      <c r="A5" s="76" t="s">
        <v>5</v>
      </c>
      <c r="B5" s="221" t="s">
        <v>167</v>
      </c>
      <c r="C5" s="221"/>
      <c r="D5" s="77"/>
      <c r="E5" s="8"/>
      <c r="F5" s="79" t="s">
        <v>8</v>
      </c>
      <c r="G5" s="11"/>
      <c r="H5" s="8"/>
      <c r="I5" s="79" t="s">
        <v>87</v>
      </c>
      <c r="J5" s="80"/>
      <c r="K5" s="81"/>
    </row>
    <row r="6" spans="1:11" ht="21" customHeight="1" x14ac:dyDescent="0.45">
      <c r="A6" s="76" t="s">
        <v>115</v>
      </c>
      <c r="B6" s="186" t="s">
        <v>160</v>
      </c>
      <c r="C6" s="82"/>
      <c r="D6" s="83"/>
      <c r="E6" s="8"/>
      <c r="F6" s="79" t="s">
        <v>7</v>
      </c>
      <c r="G6" s="188" t="s">
        <v>164</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95" t="s">
        <v>62</v>
      </c>
      <c r="B10" s="196"/>
      <c r="C10" s="196"/>
      <c r="D10" s="196"/>
      <c r="E10" s="196"/>
      <c r="F10" s="196"/>
      <c r="G10" s="196"/>
      <c r="H10" s="196"/>
      <c r="I10" s="196"/>
      <c r="J10" s="215"/>
      <c r="K10" s="216"/>
    </row>
    <row r="11" spans="1:11" ht="21" customHeight="1" x14ac:dyDescent="0.25">
      <c r="A11" s="92"/>
      <c r="B11" s="93"/>
      <c r="C11" s="94"/>
      <c r="D11" s="212" t="s">
        <v>60</v>
      </c>
      <c r="E11" s="214"/>
      <c r="F11" s="213"/>
      <c r="G11" s="55"/>
      <c r="H11" s="55"/>
      <c r="I11" s="92"/>
      <c r="J11" s="217"/>
      <c r="K11" s="218"/>
    </row>
    <row r="12" spans="1:11" ht="21" customHeight="1" x14ac:dyDescent="0.25">
      <c r="A12" s="210" t="s">
        <v>61</v>
      </c>
      <c r="B12" s="219"/>
      <c r="C12" s="211"/>
      <c r="D12" s="55"/>
      <c r="E12" s="210" t="s">
        <v>59</v>
      </c>
      <c r="F12" s="211"/>
      <c r="G12" s="95"/>
      <c r="H12" s="95" t="s">
        <v>54</v>
      </c>
      <c r="I12" s="96" t="s">
        <v>117</v>
      </c>
      <c r="J12" s="210" t="s">
        <v>50</v>
      </c>
      <c r="K12" s="211" t="s">
        <v>50</v>
      </c>
    </row>
    <row r="13" spans="1:11" ht="21" customHeight="1" x14ac:dyDescent="0.25">
      <c r="A13" s="97"/>
      <c r="B13" s="98"/>
      <c r="C13" s="99"/>
      <c r="D13" s="95" t="s">
        <v>50</v>
      </c>
      <c r="E13" s="208" t="s">
        <v>158</v>
      </c>
      <c r="F13" s="209"/>
      <c r="G13" s="95" t="s">
        <v>52</v>
      </c>
      <c r="H13" s="95" t="s">
        <v>55</v>
      </c>
      <c r="I13" s="96"/>
      <c r="J13" s="210" t="s">
        <v>57</v>
      </c>
      <c r="K13" s="211" t="s">
        <v>57</v>
      </c>
    </row>
    <row r="14" spans="1:11" ht="21" customHeight="1" x14ac:dyDescent="0.25">
      <c r="A14" s="56" t="s">
        <v>48</v>
      </c>
      <c r="B14" s="212" t="s">
        <v>49</v>
      </c>
      <c r="C14" s="213"/>
      <c r="D14" s="99" t="s">
        <v>103</v>
      </c>
      <c r="E14" s="56" t="s">
        <v>51</v>
      </c>
      <c r="F14" s="56" t="s">
        <v>52</v>
      </c>
      <c r="G14" s="57" t="s">
        <v>53</v>
      </c>
      <c r="H14" s="57" t="s">
        <v>56</v>
      </c>
      <c r="I14" s="97" t="s">
        <v>118</v>
      </c>
      <c r="J14" s="208" t="s">
        <v>58</v>
      </c>
      <c r="K14" s="209"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98">
        <f>'Budget Detail'!K20</f>
        <v>0</v>
      </c>
      <c r="K15" s="199"/>
    </row>
    <row r="16" spans="1:11" ht="24.9" customHeight="1" x14ac:dyDescent="0.25">
      <c r="A16" s="100">
        <v>2000</v>
      </c>
      <c r="B16" s="59" t="s">
        <v>64</v>
      </c>
      <c r="C16" s="60"/>
      <c r="D16" s="61">
        <f>'Budget Detail'!E42</f>
        <v>0</v>
      </c>
      <c r="E16" s="61">
        <f>'Budget Detail'!F42</f>
        <v>0</v>
      </c>
      <c r="F16" s="61">
        <f>'Budget Detail'!G42</f>
        <v>0</v>
      </c>
      <c r="G16" s="61">
        <f>'Budget Detail'!H42</f>
        <v>0</v>
      </c>
      <c r="H16" s="61">
        <f>'Budget Detail'!I42</f>
        <v>0</v>
      </c>
      <c r="I16" s="61">
        <f>'Budget Detail'!J42</f>
        <v>0</v>
      </c>
      <c r="J16" s="198">
        <f>'Budget Detail'!K42</f>
        <v>0</v>
      </c>
      <c r="K16" s="199"/>
    </row>
    <row r="17" spans="1:11" ht="24.9" customHeight="1" x14ac:dyDescent="0.25">
      <c r="A17" s="100">
        <v>2100</v>
      </c>
      <c r="B17" s="59" t="s">
        <v>65</v>
      </c>
      <c r="C17" s="60"/>
      <c r="D17" s="61">
        <f>'Budget Detail'!E48</f>
        <v>0</v>
      </c>
      <c r="E17" s="61">
        <f>'Budget Detail'!F48</f>
        <v>0</v>
      </c>
      <c r="F17" s="61">
        <f>'Budget Detail'!G48</f>
        <v>0</v>
      </c>
      <c r="G17" s="61">
        <f>'Budget Detail'!H48</f>
        <v>0</v>
      </c>
      <c r="H17" s="61">
        <f>'Budget Detail'!I48</f>
        <v>0</v>
      </c>
      <c r="I17" s="61">
        <f>'Budget Detail'!J48</f>
        <v>0</v>
      </c>
      <c r="J17" s="198">
        <f>'Budget Detail'!K48</f>
        <v>0</v>
      </c>
      <c r="K17" s="199"/>
    </row>
    <row r="18" spans="1:11" ht="24.9" customHeight="1" x14ac:dyDescent="0.25">
      <c r="A18" s="100">
        <v>2200</v>
      </c>
      <c r="B18" s="59" t="s">
        <v>66</v>
      </c>
      <c r="C18" s="60"/>
      <c r="D18" s="61">
        <f>'Budget Detail'!E53</f>
        <v>0</v>
      </c>
      <c r="E18" s="61">
        <f>'Budget Detail'!F53</f>
        <v>0</v>
      </c>
      <c r="F18" s="61">
        <f>'Budget Detail'!G53</f>
        <v>0</v>
      </c>
      <c r="G18" s="61">
        <f>'Budget Detail'!H53</f>
        <v>0</v>
      </c>
      <c r="H18" s="61">
        <f>'Budget Detail'!I53</f>
        <v>0</v>
      </c>
      <c r="I18" s="61">
        <f>'Budget Detail'!J53</f>
        <v>0</v>
      </c>
      <c r="J18" s="198">
        <f>'Budget Detail'!K53</f>
        <v>0</v>
      </c>
      <c r="K18" s="199"/>
    </row>
    <row r="19" spans="1:11" ht="24.9" customHeight="1" x14ac:dyDescent="0.25">
      <c r="A19" s="100">
        <v>3000</v>
      </c>
      <c r="B19" s="59" t="s">
        <v>67</v>
      </c>
      <c r="C19" s="60"/>
      <c r="D19" s="61">
        <f>'Budget Detail'!E58</f>
        <v>0</v>
      </c>
      <c r="E19" s="61">
        <f>'Budget Detail'!F58</f>
        <v>0</v>
      </c>
      <c r="F19" s="61">
        <f>'Budget Detail'!G58</f>
        <v>0</v>
      </c>
      <c r="G19" s="61">
        <f>'Budget Detail'!H58</f>
        <v>0</v>
      </c>
      <c r="H19" s="61">
        <f>'Budget Detail'!I58</f>
        <v>0</v>
      </c>
      <c r="I19" s="61">
        <f>'Budget Detail'!J58</f>
        <v>0</v>
      </c>
      <c r="J19" s="198">
        <f>'Budget Detail'!K58</f>
        <v>0</v>
      </c>
      <c r="K19" s="199"/>
    </row>
    <row r="20" spans="1:11" ht="24.9" customHeight="1" x14ac:dyDescent="0.25">
      <c r="A20" s="100">
        <v>4000</v>
      </c>
      <c r="B20" s="59" t="s">
        <v>68</v>
      </c>
      <c r="C20" s="60"/>
      <c r="D20" s="61">
        <f>'Budget Detail'!E62</f>
        <v>0</v>
      </c>
      <c r="E20" s="61">
        <f>'Budget Detail'!F62</f>
        <v>0</v>
      </c>
      <c r="F20" s="61">
        <f>'Budget Detail'!G62</f>
        <v>0</v>
      </c>
      <c r="G20" s="61">
        <f>'Budget Detail'!H62</f>
        <v>0</v>
      </c>
      <c r="H20" s="61">
        <f>'Budget Detail'!I62</f>
        <v>0</v>
      </c>
      <c r="I20" s="61">
        <f>'Budget Detail'!J62</f>
        <v>0</v>
      </c>
      <c r="J20" s="198">
        <f>'Budget Detail'!K62</f>
        <v>0</v>
      </c>
      <c r="K20" s="199"/>
    </row>
    <row r="21" spans="1:11" ht="24.9" customHeight="1" x14ac:dyDescent="0.25">
      <c r="A21" s="100">
        <v>5000</v>
      </c>
      <c r="B21" s="59" t="s">
        <v>69</v>
      </c>
      <c r="C21" s="60"/>
      <c r="D21" s="61">
        <f>'Budget Detail'!E66</f>
        <v>0</v>
      </c>
      <c r="E21" s="61">
        <f>'Budget Detail'!F66</f>
        <v>0</v>
      </c>
      <c r="F21" s="61">
        <f>'Budget Detail'!G66</f>
        <v>0</v>
      </c>
      <c r="G21" s="61">
        <f>'Budget Detail'!H66</f>
        <v>0</v>
      </c>
      <c r="H21" s="61">
        <f>'Budget Detail'!I66</f>
        <v>0</v>
      </c>
      <c r="I21" s="61">
        <f>'Budget Detail'!J66</f>
        <v>0</v>
      </c>
      <c r="J21" s="198">
        <f>'Budget Detail'!K66</f>
        <v>0</v>
      </c>
      <c r="K21" s="19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00">
        <f>SUM(J15:K21)</f>
        <v>0</v>
      </c>
      <c r="K22" s="201"/>
    </row>
    <row r="24" spans="1:11" ht="21" x14ac:dyDescent="0.5">
      <c r="A24" s="195" t="s">
        <v>85</v>
      </c>
      <c r="B24" s="196"/>
      <c r="C24" s="196"/>
      <c r="D24" s="196"/>
      <c r="E24" s="196"/>
      <c r="F24" s="196"/>
      <c r="G24" s="196"/>
      <c r="H24" s="196"/>
      <c r="I24" s="196"/>
      <c r="J24" s="196"/>
      <c r="K24" s="19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3">
        <f>SUM(C27:K27)+SUM(C31:J31)</f>
        <v>0</v>
      </c>
    </row>
    <row r="32" spans="1:11" ht="21" customHeight="1" x14ac:dyDescent="0.3">
      <c r="A32" s="111" t="s">
        <v>81</v>
      </c>
      <c r="B32" s="112"/>
      <c r="C32" s="182">
        <f>K28+C31</f>
        <v>0</v>
      </c>
      <c r="D32" s="182">
        <f>C32+D31</f>
        <v>0</v>
      </c>
      <c r="E32" s="182">
        <f>D32+E31</f>
        <v>0</v>
      </c>
      <c r="F32" s="113"/>
      <c r="G32" s="113"/>
      <c r="H32" s="113"/>
      <c r="I32" s="113"/>
      <c r="J32" s="113"/>
      <c r="K32" s="113"/>
    </row>
    <row r="33" spans="1:1" ht="18" customHeight="1" x14ac:dyDescent="0.25">
      <c r="A33" s="187" t="s">
        <v>161</v>
      </c>
    </row>
  </sheetData>
  <sheetProtection algorithmName="SHA-512" hashValue="F3IYyYgV9u7G1IdmCEqaV3HpGXRfK6gEb+x7c23Q1EXrqtQ0NCwXK8ql0JVzQ4+yFvahuyrCsCJMlNQOiZowCw==" saltValue="UFOodftLOTF/QM4doF8wOg=="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9"/>
  <sheetViews>
    <sheetView zoomScale="80" zoomScaleNormal="80" workbookViewId="0">
      <selection activeCell="A69" sqref="A69"/>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2" t="s">
        <v>33</v>
      </c>
      <c r="B1" s="203"/>
      <c r="C1" s="203"/>
      <c r="D1" s="203"/>
      <c r="E1" s="203"/>
      <c r="F1" s="203"/>
      <c r="G1" s="203"/>
      <c r="H1" s="203"/>
      <c r="I1" s="203"/>
      <c r="J1" s="203"/>
      <c r="K1" s="204"/>
    </row>
    <row r="2" spans="1:13" ht="24.9" customHeight="1" x14ac:dyDescent="0.45">
      <c r="A2" s="223" t="s">
        <v>121</v>
      </c>
      <c r="B2" s="224"/>
      <c r="C2" s="224"/>
      <c r="D2" s="224"/>
      <c r="E2" s="224"/>
      <c r="F2" s="224"/>
      <c r="G2" s="224"/>
      <c r="H2" s="224"/>
      <c r="I2" s="224"/>
      <c r="J2" s="224"/>
      <c r="K2" s="225"/>
    </row>
    <row r="3" spans="1:13" x14ac:dyDescent="0.25">
      <c r="A3" s="4"/>
      <c r="B3" s="5"/>
      <c r="C3" s="5"/>
      <c r="D3" s="5"/>
      <c r="E3" s="5"/>
      <c r="F3" s="5"/>
      <c r="G3" s="5"/>
      <c r="H3" s="5"/>
      <c r="I3" s="5"/>
      <c r="J3" s="5"/>
      <c r="K3" s="6"/>
      <c r="L3" s="8"/>
      <c r="M3" s="8"/>
    </row>
    <row r="4" spans="1:13" ht="21.9" customHeight="1" x14ac:dyDescent="0.5">
      <c r="A4" s="7" t="s">
        <v>4</v>
      </c>
      <c r="B4" s="8"/>
      <c r="C4" s="8"/>
      <c r="D4" s="231">
        <f>'Budget Summary'!$B$3</f>
        <v>0</v>
      </c>
      <c r="E4" s="231"/>
      <c r="F4" s="231"/>
      <c r="G4" s="231"/>
      <c r="H4" s="231"/>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LA:RISE 7.0</v>
      </c>
      <c r="E6" s="8"/>
      <c r="F6" s="8"/>
      <c r="G6" s="8"/>
      <c r="H6" s="8"/>
      <c r="I6" s="8" t="s">
        <v>7</v>
      </c>
      <c r="J6" s="11" t="str">
        <f>'Budget Summary'!$G$6</f>
        <v>7/1/2021-6/30/2022</v>
      </c>
      <c r="K6" s="9"/>
      <c r="L6" s="8"/>
    </row>
    <row r="7" spans="1:13" ht="21.9" customHeight="1" x14ac:dyDescent="0.45">
      <c r="A7" s="7" t="s">
        <v>123</v>
      </c>
      <c r="B7" s="8"/>
      <c r="C7" s="8"/>
      <c r="D7" s="148" t="str">
        <f>'Budget Summary'!$B$6</f>
        <v>City General Fund</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6" t="s">
        <v>35</v>
      </c>
      <c r="F10" s="227"/>
      <c r="G10" s="227"/>
      <c r="H10" s="227"/>
      <c r="I10" s="227"/>
      <c r="J10" s="227"/>
      <c r="K10" s="228"/>
    </row>
    <row r="11" spans="1:13" ht="20.100000000000001" customHeight="1" x14ac:dyDescent="0.5">
      <c r="A11" s="22"/>
      <c r="B11" s="25"/>
      <c r="C11" s="25"/>
      <c r="D11" s="23"/>
      <c r="E11" s="226" t="s">
        <v>34</v>
      </c>
      <c r="F11" s="227"/>
      <c r="G11" s="228"/>
      <c r="H11" s="21"/>
      <c r="I11" s="21"/>
      <c r="J11" s="20"/>
      <c r="K11" s="20" t="s">
        <v>105</v>
      </c>
    </row>
    <row r="12" spans="1:13" ht="21" customHeight="1" x14ac:dyDescent="0.25">
      <c r="A12" s="22"/>
      <c r="B12" s="25"/>
      <c r="C12" s="25"/>
      <c r="D12" s="25"/>
      <c r="E12" s="21"/>
      <c r="F12" s="229" t="s">
        <v>159</v>
      </c>
      <c r="G12" s="230"/>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Personnel'!H50</f>
        <v>0</v>
      </c>
      <c r="G18" s="145">
        <f>'Sched of Personnel'!I50</f>
        <v>0</v>
      </c>
      <c r="H18" s="129"/>
      <c r="I18" s="129"/>
      <c r="J18" s="185">
        <f>'Sched of Personnel'!M50</f>
        <v>0</v>
      </c>
      <c r="K18" s="145">
        <f>E18+H18+I18+J18</f>
        <v>0</v>
      </c>
    </row>
    <row r="19" spans="1:11" ht="21" customHeight="1" x14ac:dyDescent="0.25">
      <c r="A19" s="125" t="s">
        <v>12</v>
      </c>
      <c r="B19" s="126"/>
      <c r="C19" s="127"/>
      <c r="D19" s="128"/>
      <c r="E19" s="129">
        <f>F19+G19</f>
        <v>0</v>
      </c>
      <c r="F19" s="145">
        <f>'Sched of Personnel'!H59</f>
        <v>0</v>
      </c>
      <c r="G19" s="145">
        <f>'Sched of Personnel'!I59</f>
        <v>0</v>
      </c>
      <c r="H19" s="129"/>
      <c r="I19" s="129"/>
      <c r="J19" s="145">
        <f>'Sched of Personnel'!M59</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1" si="1">F23+G23</f>
        <v>0</v>
      </c>
      <c r="F23" s="129"/>
      <c r="G23" s="129"/>
      <c r="H23" s="129"/>
      <c r="I23" s="129"/>
      <c r="J23" s="129"/>
      <c r="K23" s="145">
        <f t="shared" ref="K23:K41"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45">
      <c r="A42" s="130" t="s">
        <v>14</v>
      </c>
      <c r="B42" s="8"/>
      <c r="C42" s="131"/>
      <c r="D42" s="132"/>
      <c r="E42" s="143">
        <f t="shared" ref="E42:K42" si="3">SUM(E22:E41)</f>
        <v>0</v>
      </c>
      <c r="F42" s="143">
        <f t="shared" si="3"/>
        <v>0</v>
      </c>
      <c r="G42" s="143">
        <f t="shared" si="3"/>
        <v>0</v>
      </c>
      <c r="H42" s="143">
        <f t="shared" si="3"/>
        <v>0</v>
      </c>
      <c r="I42" s="143">
        <f t="shared" si="3"/>
        <v>0</v>
      </c>
      <c r="J42" s="143">
        <f t="shared" si="3"/>
        <v>0</v>
      </c>
      <c r="K42" s="143">
        <f t="shared" si="3"/>
        <v>0</v>
      </c>
    </row>
    <row r="43" spans="1:11" ht="21" customHeight="1" x14ac:dyDescent="0.45">
      <c r="A43" s="121" t="s">
        <v>41</v>
      </c>
      <c r="B43" s="122"/>
      <c r="C43" s="122"/>
      <c r="D43" s="123"/>
      <c r="E43" s="144"/>
      <c r="F43" s="144"/>
      <c r="G43" s="144"/>
      <c r="H43" s="144"/>
      <c r="I43" s="144"/>
      <c r="J43" s="144"/>
      <c r="K43" s="144"/>
    </row>
    <row r="44" spans="1:11" ht="21" customHeight="1" x14ac:dyDescent="0.25">
      <c r="A44" s="125"/>
      <c r="B44" s="127"/>
      <c r="C44" s="127"/>
      <c r="D44" s="128"/>
      <c r="E44" s="129">
        <f>F44+G44</f>
        <v>0</v>
      </c>
      <c r="F44" s="129"/>
      <c r="G44" s="129"/>
      <c r="H44" s="129"/>
      <c r="I44" s="129"/>
      <c r="J44" s="129"/>
      <c r="K44" s="145">
        <f>E44+H44+I44+J44</f>
        <v>0</v>
      </c>
    </row>
    <row r="45" spans="1:11" ht="21" customHeight="1" x14ac:dyDescent="0.25">
      <c r="A45" s="125"/>
      <c r="B45" s="127"/>
      <c r="C45" s="127"/>
      <c r="D45" s="128"/>
      <c r="E45" s="129">
        <f t="shared" ref="E45:E47" si="4">F45+G45</f>
        <v>0</v>
      </c>
      <c r="F45" s="129"/>
      <c r="G45" s="129"/>
      <c r="H45" s="129"/>
      <c r="I45" s="129"/>
      <c r="J45" s="129"/>
      <c r="K45" s="145">
        <f t="shared" ref="K45:K47" si="5">E45+H45+I45+J45</f>
        <v>0</v>
      </c>
    </row>
    <row r="46" spans="1:11" ht="21" customHeight="1" x14ac:dyDescent="0.25">
      <c r="A46" s="125"/>
      <c r="B46" s="127"/>
      <c r="C46" s="127"/>
      <c r="D46" s="128"/>
      <c r="E46" s="129">
        <f t="shared" si="4"/>
        <v>0</v>
      </c>
      <c r="F46" s="129"/>
      <c r="G46" s="129"/>
      <c r="H46" s="129"/>
      <c r="I46" s="129"/>
      <c r="J46" s="129"/>
      <c r="K46" s="145">
        <f t="shared" si="5"/>
        <v>0</v>
      </c>
    </row>
    <row r="47" spans="1:11" ht="21" customHeight="1" x14ac:dyDescent="0.25">
      <c r="A47" s="125"/>
      <c r="B47" s="127"/>
      <c r="C47" s="127"/>
      <c r="D47" s="128"/>
      <c r="E47" s="129">
        <f t="shared" si="4"/>
        <v>0</v>
      </c>
      <c r="F47" s="129"/>
      <c r="G47" s="129"/>
      <c r="H47" s="129"/>
      <c r="I47" s="129"/>
      <c r="J47" s="129"/>
      <c r="K47" s="145">
        <f t="shared" si="5"/>
        <v>0</v>
      </c>
    </row>
    <row r="48" spans="1:11" ht="21" customHeight="1" x14ac:dyDescent="0.45">
      <c r="A48" s="130" t="s">
        <v>15</v>
      </c>
      <c r="B48" s="8"/>
      <c r="C48" s="131"/>
      <c r="D48" s="132"/>
      <c r="E48" s="143">
        <f t="shared" ref="E48:K48" si="6">SUM(E44:E47)</f>
        <v>0</v>
      </c>
      <c r="F48" s="143">
        <f t="shared" si="6"/>
        <v>0</v>
      </c>
      <c r="G48" s="143">
        <f t="shared" si="6"/>
        <v>0</v>
      </c>
      <c r="H48" s="143">
        <f t="shared" si="6"/>
        <v>0</v>
      </c>
      <c r="I48" s="143">
        <f t="shared" si="6"/>
        <v>0</v>
      </c>
      <c r="J48" s="143">
        <f t="shared" si="6"/>
        <v>0</v>
      </c>
      <c r="K48" s="143">
        <f t="shared" si="6"/>
        <v>0</v>
      </c>
    </row>
    <row r="49" spans="1:11" ht="21" customHeight="1" x14ac:dyDescent="0.45">
      <c r="A49" s="121" t="s">
        <v>42</v>
      </c>
      <c r="B49" s="122"/>
      <c r="C49" s="122"/>
      <c r="D49" s="123"/>
      <c r="E49" s="144"/>
      <c r="F49" s="144"/>
      <c r="G49" s="144"/>
      <c r="H49" s="144"/>
      <c r="I49" s="144"/>
      <c r="J49" s="144"/>
      <c r="K49" s="144"/>
    </row>
    <row r="50" spans="1:11" ht="21" customHeight="1" x14ac:dyDescent="0.25">
      <c r="A50" s="125"/>
      <c r="B50" s="127"/>
      <c r="C50" s="127"/>
      <c r="D50" s="128"/>
      <c r="E50" s="129">
        <f>F50+G50</f>
        <v>0</v>
      </c>
      <c r="F50" s="129"/>
      <c r="G50" s="129"/>
      <c r="H50" s="129"/>
      <c r="I50" s="129"/>
      <c r="J50" s="129"/>
      <c r="K50" s="145">
        <f>E50+H50+I50+J50</f>
        <v>0</v>
      </c>
    </row>
    <row r="51" spans="1:11" ht="21" customHeight="1" x14ac:dyDescent="0.25">
      <c r="A51" s="125"/>
      <c r="B51" s="127"/>
      <c r="C51" s="127"/>
      <c r="D51" s="128"/>
      <c r="E51" s="129">
        <f t="shared" ref="E51:E52" si="7">F51+G51</f>
        <v>0</v>
      </c>
      <c r="F51" s="129"/>
      <c r="G51" s="129"/>
      <c r="H51" s="129"/>
      <c r="I51" s="129"/>
      <c r="J51" s="129"/>
      <c r="K51" s="145">
        <f t="shared" ref="K51:K52" si="8">E51+H51+I51+J51</f>
        <v>0</v>
      </c>
    </row>
    <row r="52" spans="1:11" ht="21" customHeight="1" x14ac:dyDescent="0.25">
      <c r="A52" s="125"/>
      <c r="B52" s="127"/>
      <c r="C52" s="127"/>
      <c r="D52" s="128"/>
      <c r="E52" s="129">
        <f t="shared" si="7"/>
        <v>0</v>
      </c>
      <c r="F52" s="129"/>
      <c r="G52" s="129"/>
      <c r="H52" s="129"/>
      <c r="I52" s="129"/>
      <c r="J52" s="129"/>
      <c r="K52" s="145">
        <f t="shared" si="8"/>
        <v>0</v>
      </c>
    </row>
    <row r="53" spans="1:11" ht="21" customHeight="1" x14ac:dyDescent="0.45">
      <c r="A53" s="130" t="s">
        <v>16</v>
      </c>
      <c r="B53" s="8"/>
      <c r="C53" s="131"/>
      <c r="D53" s="132"/>
      <c r="E53" s="143">
        <f t="shared" ref="E53:K53" si="9">SUM(E50:E52)</f>
        <v>0</v>
      </c>
      <c r="F53" s="143">
        <f t="shared" si="9"/>
        <v>0</v>
      </c>
      <c r="G53" s="143">
        <f t="shared" si="9"/>
        <v>0</v>
      </c>
      <c r="H53" s="143">
        <f t="shared" si="9"/>
        <v>0</v>
      </c>
      <c r="I53" s="143">
        <f t="shared" si="9"/>
        <v>0</v>
      </c>
      <c r="J53" s="143">
        <f t="shared" si="9"/>
        <v>0</v>
      </c>
      <c r="K53" s="143">
        <f t="shared" si="9"/>
        <v>0</v>
      </c>
    </row>
    <row r="54" spans="1:11" ht="21" customHeight="1" x14ac:dyDescent="0.45">
      <c r="A54" s="121" t="s">
        <v>43</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45">
      <c r="A58" s="130" t="s">
        <v>17</v>
      </c>
      <c r="B58" s="8"/>
      <c r="C58" s="131"/>
      <c r="D58" s="132"/>
      <c r="E58" s="143">
        <f t="shared" ref="E58:K58" si="10">SUM(E55:E57)</f>
        <v>0</v>
      </c>
      <c r="F58" s="143">
        <f t="shared" si="10"/>
        <v>0</v>
      </c>
      <c r="G58" s="143">
        <f t="shared" si="10"/>
        <v>0</v>
      </c>
      <c r="H58" s="143">
        <f t="shared" si="10"/>
        <v>0</v>
      </c>
      <c r="I58" s="143">
        <f t="shared" si="10"/>
        <v>0</v>
      </c>
      <c r="J58" s="143">
        <f t="shared" si="10"/>
        <v>0</v>
      </c>
      <c r="K58" s="143">
        <f t="shared" si="10"/>
        <v>0</v>
      </c>
    </row>
    <row r="59" spans="1:11" ht="21" customHeight="1" x14ac:dyDescent="0.45">
      <c r="A59" s="121" t="s">
        <v>44</v>
      </c>
      <c r="B59" s="122"/>
      <c r="C59" s="122"/>
      <c r="D59" s="123"/>
      <c r="E59" s="144"/>
      <c r="F59" s="144"/>
      <c r="G59" s="144"/>
      <c r="H59" s="144"/>
      <c r="I59" s="144"/>
      <c r="J59" s="144"/>
      <c r="K59" s="144"/>
    </row>
    <row r="60" spans="1:11" ht="21" customHeight="1" x14ac:dyDescent="0.25">
      <c r="A60" s="125"/>
      <c r="B60" s="127"/>
      <c r="C60" s="127"/>
      <c r="D60" s="128"/>
      <c r="E60" s="129">
        <f>F60+G60</f>
        <v>0</v>
      </c>
      <c r="F60" s="129"/>
      <c r="G60" s="129"/>
      <c r="H60" s="129"/>
      <c r="I60" s="129"/>
      <c r="J60" s="129"/>
      <c r="K60" s="145">
        <f>E60+H60+I60+J60</f>
        <v>0</v>
      </c>
    </row>
    <row r="61" spans="1:11" ht="21" customHeight="1" x14ac:dyDescent="0.25">
      <c r="A61" s="125"/>
      <c r="B61" s="127"/>
      <c r="C61" s="127"/>
      <c r="D61" s="128"/>
      <c r="E61" s="129">
        <f>F61+G61</f>
        <v>0</v>
      </c>
      <c r="F61" s="129"/>
      <c r="G61" s="129"/>
      <c r="H61" s="129"/>
      <c r="I61" s="129"/>
      <c r="J61" s="129"/>
      <c r="K61" s="145">
        <f>E61+H61+I61+J61</f>
        <v>0</v>
      </c>
    </row>
    <row r="62" spans="1:11" ht="21" customHeight="1" x14ac:dyDescent="0.45">
      <c r="A62" s="130" t="s">
        <v>18</v>
      </c>
      <c r="B62" s="8"/>
      <c r="C62" s="131"/>
      <c r="D62" s="132"/>
      <c r="E62" s="143">
        <f>SUM(E60:E61)</f>
        <v>0</v>
      </c>
      <c r="F62" s="143">
        <f t="shared" ref="F62:K62" si="11">SUM(F60:F61)</f>
        <v>0</v>
      </c>
      <c r="G62" s="143">
        <f t="shared" si="11"/>
        <v>0</v>
      </c>
      <c r="H62" s="143">
        <f t="shared" si="11"/>
        <v>0</v>
      </c>
      <c r="I62" s="143">
        <f t="shared" si="11"/>
        <v>0</v>
      </c>
      <c r="J62" s="143">
        <f t="shared" si="11"/>
        <v>0</v>
      </c>
      <c r="K62" s="143">
        <f t="shared" si="11"/>
        <v>0</v>
      </c>
    </row>
    <row r="63" spans="1:11" ht="21" customHeight="1" x14ac:dyDescent="0.45">
      <c r="A63" s="121" t="s">
        <v>45</v>
      </c>
      <c r="B63" s="122"/>
      <c r="C63" s="122"/>
      <c r="D63" s="123"/>
      <c r="E63" s="144"/>
      <c r="F63" s="144"/>
      <c r="G63" s="144"/>
      <c r="H63" s="144"/>
      <c r="I63" s="144"/>
      <c r="J63" s="144"/>
      <c r="K63" s="144"/>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45">
      <c r="A66" s="130" t="s">
        <v>19</v>
      </c>
      <c r="B66" s="126"/>
      <c r="C66" s="131"/>
      <c r="D66" s="132"/>
      <c r="E66" s="143">
        <f>SUM(E64:E65)</f>
        <v>0</v>
      </c>
      <c r="F66" s="143">
        <f t="shared" ref="F66:K66" si="12">SUM(F64:F65)</f>
        <v>0</v>
      </c>
      <c r="G66" s="143">
        <f t="shared" si="12"/>
        <v>0</v>
      </c>
      <c r="H66" s="143">
        <f t="shared" si="12"/>
        <v>0</v>
      </c>
      <c r="I66" s="143">
        <f t="shared" si="12"/>
        <v>0</v>
      </c>
      <c r="J66" s="143">
        <f t="shared" si="12"/>
        <v>0</v>
      </c>
      <c r="K66" s="143">
        <f t="shared" si="12"/>
        <v>0</v>
      </c>
    </row>
    <row r="67" spans="1:11" ht="30" customHeight="1" x14ac:dyDescent="0.45">
      <c r="A67" s="42" t="s">
        <v>20</v>
      </c>
      <c r="B67" s="126"/>
      <c r="C67" s="43"/>
      <c r="D67" s="44"/>
      <c r="E67" s="146">
        <f t="shared" ref="E67:K67" si="13">E20+E42+E48+E53+E58+E62+E66</f>
        <v>0</v>
      </c>
      <c r="F67" s="146">
        <f t="shared" si="13"/>
        <v>0</v>
      </c>
      <c r="G67" s="146">
        <f t="shared" si="13"/>
        <v>0</v>
      </c>
      <c r="H67" s="146">
        <f t="shared" si="13"/>
        <v>0</v>
      </c>
      <c r="I67" s="146">
        <f t="shared" si="13"/>
        <v>0</v>
      </c>
      <c r="J67" s="146">
        <f t="shared" si="13"/>
        <v>0</v>
      </c>
      <c r="K67" s="146">
        <f t="shared" si="13"/>
        <v>0</v>
      </c>
    </row>
    <row r="68" spans="1:11" ht="24.9" customHeight="1" x14ac:dyDescent="0.3">
      <c r="A68" s="133" t="s">
        <v>46</v>
      </c>
      <c r="B68" s="126"/>
      <c r="C68" s="134"/>
      <c r="D68" s="135"/>
      <c r="E68" s="147" t="e">
        <f>SUM(F68:G68)</f>
        <v>#DIV/0!</v>
      </c>
      <c r="F68" s="147" t="e">
        <f>F67/E67</f>
        <v>#DIV/0!</v>
      </c>
      <c r="G68" s="147" t="e">
        <f>G67/E67</f>
        <v>#DIV/0!</v>
      </c>
      <c r="H68" s="136"/>
      <c r="I68" s="137"/>
      <c r="J68" s="137"/>
      <c r="K68" s="137"/>
    </row>
    <row r="69" spans="1:11" x14ac:dyDescent="0.25">
      <c r="A69" s="187" t="str">
        <f>'Budget Summary'!$A$33</f>
        <v>BUDGET - STANDARD, Budget Summary  (Rev. June 2021), City of Los Angeles, Economic and Workforce Development Department</v>
      </c>
    </row>
  </sheetData>
  <sheetProtection algorithmName="SHA-512" hashValue="ZQZxu7M8eL9fODWxn+DE/Q1ghAvkuaSiTQ4UmpLLpDGZGywgUb4iy+6I8xtZLfCt6RUUQ0pHwLUff8gNL9NVug==" saltValue="9pRR1FUc6R7JS7kWv5Tvq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B63" sqref="B6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2" t="s">
        <v>32</v>
      </c>
      <c r="B1" s="233"/>
      <c r="C1" s="233"/>
      <c r="D1" s="233"/>
      <c r="E1" s="233"/>
      <c r="F1" s="233"/>
      <c r="G1" s="233"/>
      <c r="H1" s="233"/>
      <c r="I1" s="233"/>
      <c r="J1" s="233"/>
      <c r="K1" s="233"/>
      <c r="L1" s="233"/>
      <c r="M1" s="233"/>
      <c r="N1" s="234"/>
    </row>
    <row r="2" spans="1:14" ht="17.399999999999999" x14ac:dyDescent="0.45">
      <c r="A2" s="235" t="s">
        <v>122</v>
      </c>
      <c r="B2" s="236"/>
      <c r="C2" s="236"/>
      <c r="D2" s="236"/>
      <c r="E2" s="236"/>
      <c r="F2" s="236"/>
      <c r="G2" s="236"/>
      <c r="H2" s="236"/>
      <c r="I2" s="236"/>
      <c r="J2" s="236"/>
      <c r="K2" s="236"/>
      <c r="L2" s="236"/>
      <c r="M2" s="236"/>
      <c r="N2" s="237"/>
    </row>
    <row r="3" spans="1:14" x14ac:dyDescent="0.25">
      <c r="A3" s="4"/>
      <c r="B3" s="5"/>
      <c r="C3" s="5"/>
      <c r="D3" s="5"/>
      <c r="E3" s="5"/>
      <c r="F3" s="5"/>
      <c r="G3" s="5"/>
      <c r="H3" s="5"/>
      <c r="I3" s="5"/>
      <c r="J3" s="5"/>
      <c r="K3" s="5"/>
      <c r="L3" s="5"/>
      <c r="M3" s="5"/>
      <c r="N3" s="6"/>
    </row>
    <row r="4" spans="1:14" ht="21" x14ac:dyDescent="0.5">
      <c r="A4" s="7" t="s">
        <v>4</v>
      </c>
      <c r="B4" s="8"/>
      <c r="C4" s="240">
        <f>'Budget Summary'!$B$3</f>
        <v>0</v>
      </c>
      <c r="D4" s="240"/>
      <c r="E4" s="240"/>
      <c r="F4" s="240"/>
      <c r="G4" s="240"/>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1"/>
    </row>
    <row r="6" spans="1:14" ht="18.600000000000001" x14ac:dyDescent="0.45">
      <c r="A6" s="7" t="s">
        <v>5</v>
      </c>
      <c r="B6" s="8"/>
      <c r="C6" s="186" t="str">
        <f>'Budget Summary'!$B$5</f>
        <v>LA:RISE 7.0</v>
      </c>
      <c r="D6" s="191"/>
      <c r="E6" s="191"/>
      <c r="F6" s="191"/>
      <c r="G6" s="191"/>
      <c r="H6" s="8"/>
      <c r="I6" s="8"/>
      <c r="J6" s="8"/>
      <c r="K6" s="8" t="s">
        <v>7</v>
      </c>
      <c r="L6" s="222" t="str">
        <f>'Budget Summary'!$G$6</f>
        <v>7/1/2021-6/30/2022</v>
      </c>
      <c r="M6" s="222"/>
      <c r="N6" s="11"/>
    </row>
    <row r="7" spans="1:14" ht="18.600000000000001" x14ac:dyDescent="0.45">
      <c r="A7" s="7" t="s">
        <v>123</v>
      </c>
      <c r="B7" s="8"/>
      <c r="C7" s="186" t="str">
        <f>'Budget Summary'!$B$6</f>
        <v>City General Fund</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6" t="s">
        <v>35</v>
      </c>
      <c r="H11" s="227"/>
      <c r="I11" s="227"/>
      <c r="J11" s="227"/>
      <c r="K11" s="227"/>
      <c r="L11" s="227"/>
      <c r="M11" s="227"/>
      <c r="N11" s="228"/>
    </row>
    <row r="12" spans="1:14" ht="21" x14ac:dyDescent="0.5">
      <c r="A12" s="22"/>
      <c r="B12" s="23"/>
      <c r="C12" s="24"/>
      <c r="D12" s="22"/>
      <c r="E12" s="22"/>
      <c r="F12" s="22"/>
      <c r="G12" s="226" t="s">
        <v>34</v>
      </c>
      <c r="H12" s="227"/>
      <c r="I12" s="227"/>
      <c r="J12" s="228"/>
      <c r="K12" s="21"/>
      <c r="L12" s="21"/>
      <c r="M12" s="20"/>
      <c r="N12" s="20" t="s">
        <v>105</v>
      </c>
    </row>
    <row r="13" spans="1:14" ht="13.8" x14ac:dyDescent="0.25">
      <c r="A13" s="22"/>
      <c r="B13" s="23"/>
      <c r="C13" s="24"/>
      <c r="D13" s="24"/>
      <c r="E13" s="24"/>
      <c r="F13" s="24"/>
      <c r="G13" s="21"/>
      <c r="H13" s="241" t="s">
        <v>159</v>
      </c>
      <c r="I13" s="230"/>
      <c r="J13" s="21"/>
      <c r="K13" s="24"/>
      <c r="L13" s="24" t="s">
        <v>54</v>
      </c>
      <c r="M13" s="23"/>
      <c r="N13" s="23" t="s">
        <v>50</v>
      </c>
    </row>
    <row r="14" spans="1:14" ht="13.8" x14ac:dyDescent="0.25">
      <c r="A14" s="238" t="s">
        <v>106</v>
      </c>
      <c r="B14" s="239"/>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8" t="s">
        <v>90</v>
      </c>
      <c r="B15" s="239"/>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22" si="0">ROUND(D20*E20*F20,2)</f>
        <v>0</v>
      </c>
      <c r="H20" s="40"/>
      <c r="I20" s="40"/>
      <c r="J20" s="142">
        <f t="shared" ref="J20:J49" si="1">ROUND(H20+I20,2)</f>
        <v>0</v>
      </c>
      <c r="K20" s="40"/>
      <c r="L20" s="40"/>
      <c r="M20" s="40"/>
      <c r="N20" s="142">
        <f t="shared" ref="N20:N49"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9"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45">
      <c r="A50" s="42"/>
      <c r="B50" s="43" t="s">
        <v>22</v>
      </c>
      <c r="C50" s="44"/>
      <c r="D50" s="140"/>
      <c r="E50" s="140"/>
      <c r="F50" s="140"/>
      <c r="G50" s="54">
        <f>SUM(G19:G49)</f>
        <v>0</v>
      </c>
      <c r="H50" s="141">
        <f>SUM(H19:H49)</f>
        <v>0</v>
      </c>
      <c r="I50" s="141">
        <f>SUM(I19:I49)</f>
        <v>0</v>
      </c>
      <c r="J50" s="141">
        <f>H50+I50</f>
        <v>0</v>
      </c>
      <c r="K50" s="141">
        <f>SUM(K19:K49)</f>
        <v>0</v>
      </c>
      <c r="L50" s="141">
        <f>SUM(L19:L49)</f>
        <v>0</v>
      </c>
      <c r="M50" s="141">
        <f>SUM(M19:M49)</f>
        <v>0</v>
      </c>
      <c r="N50" s="141">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184"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41">
        <f t="shared" ref="G59:N59" si="6">SUM(G52:G58)</f>
        <v>0</v>
      </c>
      <c r="H59" s="141">
        <f t="shared" si="6"/>
        <v>0</v>
      </c>
      <c r="I59" s="141">
        <f>SUM(I52:I58)</f>
        <v>0</v>
      </c>
      <c r="J59" s="2"/>
      <c r="K59" s="141">
        <f t="shared" si="6"/>
        <v>0</v>
      </c>
      <c r="L59" s="141">
        <f t="shared" si="6"/>
        <v>0</v>
      </c>
      <c r="M59" s="141">
        <f t="shared" si="6"/>
        <v>0</v>
      </c>
      <c r="N59" s="141">
        <f t="shared" si="6"/>
        <v>0</v>
      </c>
    </row>
    <row r="60" spans="1:14" ht="21" customHeight="1" x14ac:dyDescent="0.45">
      <c r="A60" s="42"/>
      <c r="B60" s="43" t="s">
        <v>31</v>
      </c>
      <c r="C60" s="44"/>
      <c r="D60" s="45"/>
      <c r="E60" s="45"/>
      <c r="F60" s="45"/>
      <c r="G60" s="141">
        <f>G50+G59</f>
        <v>0</v>
      </c>
      <c r="H60" s="141">
        <f t="shared" ref="H60:N60" si="7">H50+H59</f>
        <v>0</v>
      </c>
      <c r="I60" s="141">
        <f>I50+I59</f>
        <v>0</v>
      </c>
      <c r="J60" s="2"/>
      <c r="K60" s="141">
        <f t="shared" si="7"/>
        <v>0</v>
      </c>
      <c r="L60" s="141">
        <f t="shared" si="7"/>
        <v>0</v>
      </c>
      <c r="M60" s="141">
        <f t="shared" si="7"/>
        <v>0</v>
      </c>
      <c r="N60" s="141">
        <f t="shared" si="7"/>
        <v>0</v>
      </c>
    </row>
    <row r="61" spans="1:14" ht="21" customHeight="1" x14ac:dyDescent="0.25">
      <c r="A61" s="187" t="str">
        <f>'Budget Summary'!$A$33</f>
        <v>BUDGET - STANDARD, Budget Summary  (Rev. June 2021), City of Los Angeles, Economic and Workforce Development Department</v>
      </c>
    </row>
    <row r="62" spans="1:14" ht="21" customHeight="1" x14ac:dyDescent="0.25"/>
  </sheetData>
  <sheetProtection algorithmName="SHA-512" hashValue="a5HqoRJcVJlUrD19cO/u+rXMyQNjoVydhcbR+JmaMrKAJZwE8QX8op/3CNcG69Odl5DhDMD9NharICViX02BPw==" saltValue="IT57RxzgNvqW1mPjZejVrw=="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2" t="s">
        <v>114</v>
      </c>
      <c r="B1" s="203"/>
      <c r="C1" s="203"/>
      <c r="D1" s="203"/>
      <c r="E1" s="203"/>
      <c r="F1" s="203"/>
      <c r="G1" s="203"/>
      <c r="H1" s="203"/>
      <c r="I1" s="203"/>
      <c r="J1" s="203"/>
      <c r="K1" s="203"/>
      <c r="L1" s="204"/>
    </row>
    <row r="2" spans="1:12" ht="18.600000000000001" x14ac:dyDescent="0.45">
      <c r="A2" s="205" t="s">
        <v>121</v>
      </c>
      <c r="B2" s="206"/>
      <c r="C2" s="206"/>
      <c r="D2" s="206"/>
      <c r="E2" s="206"/>
      <c r="F2" s="206"/>
      <c r="G2" s="206"/>
      <c r="H2" s="206"/>
      <c r="I2" s="206"/>
      <c r="J2" s="206"/>
      <c r="K2" s="206"/>
      <c r="L2" s="207"/>
    </row>
    <row r="3" spans="1:12" x14ac:dyDescent="0.25">
      <c r="A3" s="4"/>
      <c r="B3" s="5"/>
      <c r="C3" s="5"/>
      <c r="D3" s="5"/>
      <c r="E3" s="5"/>
      <c r="F3" s="5"/>
      <c r="G3" s="5"/>
      <c r="H3" s="5"/>
      <c r="I3" s="5"/>
      <c r="J3" s="5"/>
      <c r="K3" s="5"/>
      <c r="L3" s="6"/>
    </row>
    <row r="4" spans="1:12" ht="21" x14ac:dyDescent="0.5">
      <c r="A4" s="7" t="s">
        <v>4</v>
      </c>
      <c r="B4" s="8"/>
      <c r="C4" s="240">
        <f>'Budget Summary'!$B$3</f>
        <v>0</v>
      </c>
      <c r="D4" s="240"/>
      <c r="E4" s="240"/>
      <c r="F4" s="240"/>
      <c r="G4" s="240"/>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LA:RISE 7.0</v>
      </c>
      <c r="D6" s="191"/>
      <c r="E6" s="191"/>
      <c r="F6" s="191"/>
      <c r="G6" s="191"/>
      <c r="H6" s="8"/>
      <c r="I6" s="8"/>
      <c r="J6" s="8" t="s">
        <v>7</v>
      </c>
      <c r="K6" s="188" t="str">
        <f>'Budget Summary'!$G$6</f>
        <v>7/1/2021-6/30/2022</v>
      </c>
      <c r="L6" s="9"/>
    </row>
    <row r="7" spans="1:12" ht="18.600000000000001" x14ac:dyDescent="0.45">
      <c r="A7" s="7" t="s">
        <v>123</v>
      </c>
      <c r="B7" s="8"/>
      <c r="C7" s="186" t="str">
        <f>'Budget Summary'!$B$6</f>
        <v>City General Fund</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12" t="s">
        <v>61</v>
      </c>
      <c r="B11" s="214"/>
      <c r="C11" s="213"/>
      <c r="D11" s="55" t="s">
        <v>71</v>
      </c>
      <c r="E11" s="55" t="s">
        <v>72</v>
      </c>
      <c r="F11" s="55" t="s">
        <v>73</v>
      </c>
      <c r="G11" s="55" t="s">
        <v>74</v>
      </c>
      <c r="H11" s="55" t="s">
        <v>75</v>
      </c>
      <c r="I11" s="55" t="s">
        <v>76</v>
      </c>
      <c r="J11" s="55" t="s">
        <v>77</v>
      </c>
      <c r="K11" s="55" t="s">
        <v>78</v>
      </c>
      <c r="L11" s="55" t="s">
        <v>79</v>
      </c>
    </row>
    <row r="12" spans="1:12" ht="18" customHeight="1" x14ac:dyDescent="0.25">
      <c r="A12" s="56" t="s">
        <v>48</v>
      </c>
      <c r="B12" s="212" t="s">
        <v>49</v>
      </c>
      <c r="C12" s="213"/>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12" t="s">
        <v>61</v>
      </c>
      <c r="B23" s="214"/>
      <c r="C23" s="213"/>
      <c r="D23" s="55" t="s">
        <v>82</v>
      </c>
      <c r="E23" s="55" t="s">
        <v>83</v>
      </c>
      <c r="F23" s="55" t="s">
        <v>84</v>
      </c>
      <c r="G23" s="55"/>
      <c r="H23" s="55"/>
      <c r="I23" s="55"/>
      <c r="J23" s="55"/>
      <c r="K23" s="55"/>
      <c r="L23" s="55" t="s">
        <v>50</v>
      </c>
    </row>
    <row r="24" spans="1:13" ht="18" customHeight="1" x14ac:dyDescent="0.25">
      <c r="A24" s="56" t="s">
        <v>48</v>
      </c>
      <c r="B24" s="212" t="s">
        <v>49</v>
      </c>
      <c r="C24" s="213"/>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7" t="str">
        <f>'Budget Summary'!$A$33</f>
        <v>BUDGET - STANDARD, Budget Summary  (Rev. June 2021), City of Los Angeles, Economic and Workforce Development Department</v>
      </c>
    </row>
    <row r="35" spans="1:12" x14ac:dyDescent="0.25">
      <c r="A35" s="52"/>
    </row>
  </sheetData>
  <sheetProtection algorithmName="SHA-512" hashValue="L1eRXM/AXJkfGvHRfDGy3MaRWLO+TvQN+kbowrBerGcuK7mZBy7LQtP5RTL9IWZsb8vNyLRjGGUzTC45mYvd7A==" saltValue="wojfQzAz3UWKlGIj4xK54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
  <sheetViews>
    <sheetView zoomScaleNormal="100" zoomScalePageLayoutView="90" workbookViewId="0">
      <selection sqref="A1:I1"/>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42" t="s">
        <v>162</v>
      </c>
      <c r="B1" s="243"/>
      <c r="C1" s="243"/>
      <c r="D1" s="243"/>
      <c r="E1" s="243"/>
      <c r="F1" s="243"/>
      <c r="G1" s="243"/>
      <c r="H1" s="243"/>
      <c r="I1" s="243"/>
    </row>
    <row r="3" spans="1:10" s="151" customFormat="1" ht="25.95" customHeight="1" thickBot="1" x14ac:dyDescent="0.35">
      <c r="A3" s="244" t="s">
        <v>128</v>
      </c>
      <c r="B3" s="245"/>
      <c r="C3" s="245"/>
      <c r="D3" s="245"/>
      <c r="E3" s="245"/>
      <c r="F3" s="245"/>
      <c r="G3" s="245"/>
      <c r="H3" s="245"/>
      <c r="I3" s="245"/>
      <c r="J3" s="150"/>
    </row>
    <row r="4" spans="1:10" ht="21" customHeight="1" x14ac:dyDescent="0.25">
      <c r="A4" s="246" t="s">
        <v>166</v>
      </c>
      <c r="B4" s="247"/>
      <c r="C4" s="248"/>
      <c r="D4" s="249"/>
      <c r="E4" s="250"/>
      <c r="F4" s="250"/>
      <c r="G4" s="251"/>
      <c r="H4" s="251"/>
      <c r="I4" s="252"/>
    </row>
    <row r="5" spans="1:10" ht="21" customHeight="1" thickBot="1" x14ac:dyDescent="0.3">
      <c r="A5" s="253" t="s">
        <v>129</v>
      </c>
      <c r="B5" s="254"/>
      <c r="C5" s="255"/>
      <c r="D5" s="256"/>
      <c r="E5" s="257"/>
      <c r="F5" s="257"/>
      <c r="G5" s="258"/>
      <c r="H5" s="258"/>
      <c r="I5" s="259"/>
    </row>
    <row r="6" spans="1:10" ht="18" customHeight="1" x14ac:dyDescent="0.25">
      <c r="A6" s="264"/>
      <c r="B6" s="265"/>
      <c r="C6" s="265"/>
      <c r="D6" s="266"/>
      <c r="E6" s="267"/>
      <c r="F6" s="267"/>
      <c r="G6" s="267"/>
      <c r="H6" s="267"/>
      <c r="I6" s="154"/>
    </row>
    <row r="7" spans="1:10" s="160" customFormat="1" ht="10.199999999999999" x14ac:dyDescent="0.2">
      <c r="A7" s="155" t="s">
        <v>130</v>
      </c>
      <c r="B7" s="156" t="s">
        <v>131</v>
      </c>
      <c r="C7" s="157" t="s">
        <v>132</v>
      </c>
      <c r="D7" s="157" t="s">
        <v>133</v>
      </c>
      <c r="E7" s="157" t="s">
        <v>134</v>
      </c>
      <c r="F7" s="157" t="s">
        <v>135</v>
      </c>
      <c r="G7" s="157" t="s">
        <v>136</v>
      </c>
      <c r="H7" s="158" t="s">
        <v>137</v>
      </c>
      <c r="I7" s="156" t="s">
        <v>138</v>
      </c>
      <c r="J7" s="159" t="s">
        <v>137</v>
      </c>
    </row>
    <row r="8" spans="1:10" s="160" customFormat="1" ht="21" customHeight="1" x14ac:dyDescent="0.2">
      <c r="A8" s="260" t="s">
        <v>139</v>
      </c>
      <c r="B8" s="260" t="s">
        <v>140</v>
      </c>
      <c r="C8" s="268" t="s">
        <v>168</v>
      </c>
      <c r="D8" s="269"/>
      <c r="E8" s="268" t="s">
        <v>165</v>
      </c>
      <c r="F8" s="269"/>
      <c r="G8" s="270" t="s">
        <v>141</v>
      </c>
      <c r="H8" s="272" t="s">
        <v>142</v>
      </c>
      <c r="I8" s="260" t="s">
        <v>163</v>
      </c>
      <c r="J8" s="159"/>
    </row>
    <row r="9" spans="1:10" s="162" customFormat="1" ht="44.25" customHeight="1" x14ac:dyDescent="0.25">
      <c r="A9" s="261"/>
      <c r="B9" s="261"/>
      <c r="C9" s="192" t="s">
        <v>143</v>
      </c>
      <c r="D9" s="193" t="s">
        <v>144</v>
      </c>
      <c r="E9" s="192" t="s">
        <v>145</v>
      </c>
      <c r="F9" s="193" t="s">
        <v>146</v>
      </c>
      <c r="G9" s="271"/>
      <c r="H9" s="271"/>
      <c r="I9" s="261"/>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62" t="s">
        <v>157</v>
      </c>
      <c r="B37" s="263"/>
      <c r="C37" s="172">
        <f>SUM(C10:C36)</f>
        <v>0</v>
      </c>
      <c r="D37" s="173"/>
      <c r="E37" s="172">
        <f>SUM(E10:E36)</f>
        <v>0</v>
      </c>
      <c r="F37" s="174"/>
      <c r="G37" s="175">
        <f t="shared" si="2"/>
        <v>0</v>
      </c>
      <c r="H37" s="166" t="e">
        <f t="shared" si="3"/>
        <v>#DIV/0!</v>
      </c>
      <c r="I37" s="164"/>
      <c r="J37" s="168"/>
    </row>
    <row r="38" spans="1:10" x14ac:dyDescent="0.25">
      <c r="A38" s="187" t="str">
        <f>'Budget Summary'!$A$33</f>
        <v>BUDGET - STANDARD, Budget Summary  (Rev. June 2021), City of Los Angeles, Economic and Workforce Development Department</v>
      </c>
      <c r="D38" s="179"/>
      <c r="H38" s="180"/>
    </row>
    <row r="41" spans="1:10" x14ac:dyDescent="0.25">
      <c r="D41" s="194"/>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&amp;L&amp;"Arial,Bold"&amp;12LA RISE&amp;R&amp;"Arial,Bold"PY 2021-21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2021-06-17T17:52:12Z</cp:lastPrinted>
  <dcterms:created xsi:type="dcterms:W3CDTF">2005-01-07T16:52:00Z</dcterms:created>
  <dcterms:modified xsi:type="dcterms:W3CDTF">2021-09-29T17:01:57Z</dcterms:modified>
</cp:coreProperties>
</file>